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1340" windowHeight="6795" activeTab="0"/>
  </bookViews>
  <sheets>
    <sheet name="P&amp;L" sheetId="1" r:id="rId1"/>
    <sheet name="BS" sheetId="2" r:id="rId2"/>
    <sheet name="Notes" sheetId="3" r:id="rId3"/>
  </sheets>
  <definedNames>
    <definedName name="_xlnm.Print_Titles" localSheetId="2">'Notes'!$1:$2</definedName>
    <definedName name="_xlnm.Print_Titles" localSheetId="0">'P&amp;L'!$1:$13</definedName>
  </definedNames>
  <calcPr fullCalcOnLoad="1"/>
</workbook>
</file>

<file path=xl/sharedStrings.xml><?xml version="1.0" encoding="utf-8"?>
<sst xmlns="http://schemas.openxmlformats.org/spreadsheetml/2006/main" count="243" uniqueCount="212">
  <si>
    <t>CONSOLIDATED INCOME STATEMENT</t>
  </si>
  <si>
    <t>INDIVIDUAL QUARTER</t>
  </si>
  <si>
    <t>CUMULATIVE QUARTER</t>
  </si>
  <si>
    <t>CURRENT</t>
  </si>
  <si>
    <t>YEAR</t>
  </si>
  <si>
    <t>QUARTER</t>
  </si>
  <si>
    <t>PRECEDING YEAR</t>
  </si>
  <si>
    <t>CORRESPONDING</t>
  </si>
  <si>
    <t>RM'000</t>
  </si>
  <si>
    <t>TO DATE</t>
  </si>
  <si>
    <t>PERIOD</t>
  </si>
  <si>
    <t>Turnover</t>
  </si>
  <si>
    <t>(b)</t>
  </si>
  <si>
    <t>(c)</t>
  </si>
  <si>
    <t>Investment Income</t>
  </si>
  <si>
    <t>2(a)</t>
  </si>
  <si>
    <t>1(a)</t>
  </si>
  <si>
    <t>extraordinary items</t>
  </si>
  <si>
    <t>Interest on borrowings</t>
  </si>
  <si>
    <t>Depreciation and amortisation</t>
  </si>
  <si>
    <t>(d)</t>
  </si>
  <si>
    <t>Exceptional items</t>
  </si>
  <si>
    <t>(e)</t>
  </si>
  <si>
    <t>interests and extraordinary items</t>
  </si>
  <si>
    <t>(f)</t>
  </si>
  <si>
    <t>(g)</t>
  </si>
  <si>
    <t>(h)</t>
  </si>
  <si>
    <t>Taxation</t>
  </si>
  <si>
    <t>(i)</t>
  </si>
  <si>
    <t>Other Income including interest income</t>
  </si>
  <si>
    <t>Operating profit/(loss) before interest</t>
  </si>
  <si>
    <t>on borrowings, depreciation and</t>
  </si>
  <si>
    <t>amortisation, exceptional items,</t>
  </si>
  <si>
    <t>income tax, minority interests and</t>
  </si>
  <si>
    <t>Operating profit/(loss) after interest on</t>
  </si>
  <si>
    <t>borrowings, depreciation and</t>
  </si>
  <si>
    <t>amortisation and exceptional items but</t>
  </si>
  <si>
    <t>before income tax, minority interests</t>
  </si>
  <si>
    <t>and extraordinary items</t>
  </si>
  <si>
    <t>Share in the results of associated</t>
  </si>
  <si>
    <t>companies</t>
  </si>
  <si>
    <t>Profit/(loss) before taxation, minority</t>
  </si>
  <si>
    <t>Profit/(loss) after taxation before</t>
  </si>
  <si>
    <t>deducting minority interests</t>
  </si>
  <si>
    <t>(ii)</t>
  </si>
  <si>
    <t>Less minority interests</t>
  </si>
  <si>
    <t>(j)</t>
  </si>
  <si>
    <t>Profit/(loss) after taxation attributable</t>
  </si>
  <si>
    <t>to members of the company</t>
  </si>
  <si>
    <t>(k)</t>
  </si>
  <si>
    <t>Extraordinary items</t>
  </si>
  <si>
    <t>(iii)</t>
  </si>
  <si>
    <t>Extraordinary items attributable</t>
  </si>
  <si>
    <t>(l)</t>
  </si>
  <si>
    <t>Profit/(loss) after taxation and</t>
  </si>
  <si>
    <t>extraordinary items attributable to</t>
  </si>
  <si>
    <t>members of the company</t>
  </si>
  <si>
    <t>3(a)</t>
  </si>
  <si>
    <t>Earnings per share based on 2(j) above</t>
  </si>
  <si>
    <t>after deducting any provision for</t>
  </si>
  <si>
    <t>preference dividends, if any :-</t>
  </si>
  <si>
    <t>Ordinary shares) (Sen)</t>
  </si>
  <si>
    <r>
      <t xml:space="preserve">PALETTE MULTIMEDIA BERHAD </t>
    </r>
    <r>
      <rPr>
        <b/>
        <sz val="7"/>
        <rFont val="Arial"/>
        <family val="2"/>
      </rPr>
      <t>(420056-K)</t>
    </r>
  </si>
  <si>
    <t>CONSOLIDATED BALANCE SHEET</t>
  </si>
  <si>
    <t>AS AT END OF CURRENT</t>
  </si>
  <si>
    <t>AS AT PRECEDING FINANCIAL</t>
  </si>
  <si>
    <t>1.</t>
  </si>
  <si>
    <t>1</t>
  </si>
  <si>
    <t>Fixed Assets</t>
  </si>
  <si>
    <t>2</t>
  </si>
  <si>
    <t>3</t>
  </si>
  <si>
    <t>Long Term Investments</t>
  </si>
  <si>
    <t>4.</t>
  </si>
  <si>
    <t>Intangible Assets</t>
  </si>
  <si>
    <t>5</t>
  </si>
  <si>
    <t>Current Assets</t>
  </si>
  <si>
    <t>Stocks</t>
  </si>
  <si>
    <t>Trade Debtors</t>
  </si>
  <si>
    <t>6</t>
  </si>
  <si>
    <t>Current Liabilities</t>
  </si>
  <si>
    <t>Trade Creditors</t>
  </si>
  <si>
    <t>Other Creditors</t>
  </si>
  <si>
    <t>7</t>
  </si>
  <si>
    <t>8</t>
  </si>
  <si>
    <t>Shareholders' Funds Share</t>
  </si>
  <si>
    <t>Capital Reserves</t>
  </si>
  <si>
    <t>Share Premium</t>
  </si>
  <si>
    <t>Retained Profit</t>
  </si>
  <si>
    <t>9</t>
  </si>
  <si>
    <t>Minority Interests</t>
  </si>
  <si>
    <t>10</t>
  </si>
  <si>
    <t>Long Term Borrowings</t>
  </si>
  <si>
    <t>11</t>
  </si>
  <si>
    <t>Other Long Term Liabilities</t>
  </si>
  <si>
    <t>12</t>
  </si>
  <si>
    <t>Investment in Associated Companies</t>
  </si>
  <si>
    <t>Net Current Assets or Current Liabilities</t>
  </si>
  <si>
    <t>Notes</t>
  </si>
  <si>
    <t>2.</t>
  </si>
  <si>
    <t>3.</t>
  </si>
  <si>
    <t>Provision for Taxation</t>
  </si>
  <si>
    <t>5.</t>
  </si>
  <si>
    <t>6.</t>
  </si>
  <si>
    <t>7.</t>
  </si>
  <si>
    <t>Short Term Investment</t>
  </si>
  <si>
    <t>Others</t>
  </si>
  <si>
    <t>Cash</t>
  </si>
  <si>
    <t>Others - Other Debtors</t>
  </si>
  <si>
    <t>Short Term Borrowing</t>
  </si>
  <si>
    <t>There were no exceptional item for the current quarter and financial year to date.</t>
  </si>
  <si>
    <t>There were no extraordinary items for the current quarter and financial year to date.</t>
  </si>
  <si>
    <t>8.</t>
  </si>
  <si>
    <t>Notes:-</t>
  </si>
  <si>
    <t>Shares in Issued</t>
  </si>
  <si>
    <t>Date of Event</t>
  </si>
  <si>
    <t>(Par Value RM0.25)</t>
  </si>
  <si>
    <t>No. of Month</t>
  </si>
  <si>
    <t>15 July 2000 to 30 Sep 2000</t>
  </si>
  <si>
    <t>Weighted Average of Share in Issued As At 30/09/00</t>
  </si>
  <si>
    <t>Earning Per Shares (Sen)</t>
  </si>
  <si>
    <t>1 Jan 2000 to 12 July 2000</t>
  </si>
  <si>
    <t>13 July 2000 to 14 July 2000</t>
  </si>
  <si>
    <t>PALETTE MULTIMEDIA BERHAD</t>
  </si>
  <si>
    <t>(COMPANY NO. 420056-K)</t>
  </si>
  <si>
    <t>Revaluation Reserve</t>
  </si>
  <si>
    <t>Capital Reserve</t>
  </si>
  <si>
    <t>Statutory Reserve</t>
  </si>
  <si>
    <t>9.</t>
  </si>
  <si>
    <t>10.</t>
  </si>
  <si>
    <t>11.</t>
  </si>
  <si>
    <t>Secured</t>
  </si>
  <si>
    <t>Unsecured</t>
  </si>
  <si>
    <t>Long Term</t>
  </si>
  <si>
    <t>Short Term</t>
  </si>
  <si>
    <t>12.</t>
  </si>
  <si>
    <t>(RM'000)</t>
  </si>
  <si>
    <t>There was no major seasonal and cyclicality affecting the operations of the Group.</t>
  </si>
  <si>
    <t>There were no purchase or disposal of any quoted securities for the current quarter and financial year to date.</t>
  </si>
  <si>
    <t>There were no pre-acquisition profits for the current quarter and financial year to date.</t>
  </si>
  <si>
    <t>13.</t>
  </si>
  <si>
    <t>There were no material contingent liabilities for current quarterly report and financial year to date.</t>
  </si>
  <si>
    <t>The figures have not been audited</t>
  </si>
  <si>
    <t>14.</t>
  </si>
  <si>
    <t>The Group does not have any financial instruments with off balance sheet risk in the reporting quarter.</t>
  </si>
  <si>
    <t>15.</t>
  </si>
  <si>
    <t>There were no material pending litigation in the reporting quarter.</t>
  </si>
  <si>
    <t>16.</t>
  </si>
  <si>
    <t>17.</t>
  </si>
  <si>
    <t>Accounting Policies</t>
  </si>
  <si>
    <t>Exceptional Items</t>
  </si>
  <si>
    <t>Extraordinary Items</t>
  </si>
  <si>
    <t>Pre-Acquisition Profits</t>
  </si>
  <si>
    <t>Unquoted Investments and/or Properties</t>
  </si>
  <si>
    <t>There were no sale of any unquoted investments or properties for the current quarter and financial year to date.</t>
  </si>
  <si>
    <t>Quoted Securities</t>
  </si>
  <si>
    <t>Changes in Group Composition</t>
  </si>
  <si>
    <t>Status of Corporate Proposal</t>
  </si>
  <si>
    <t>Seasonality and Cyclicality of Operations</t>
  </si>
  <si>
    <t>Debts and Equity Securities</t>
  </si>
  <si>
    <t>Group Borrowing and Debt Securities</t>
  </si>
  <si>
    <t>Contigent Liabilities</t>
  </si>
  <si>
    <t>Financial Instruments Wih Off Balance Sheet Risk</t>
  </si>
  <si>
    <t>Material Litigation</t>
  </si>
  <si>
    <t>Segmental Reporting</t>
  </si>
  <si>
    <t>Comparison With Preceding Quarter's Results</t>
  </si>
  <si>
    <t>18.</t>
  </si>
  <si>
    <t>Group Performance Review</t>
  </si>
  <si>
    <t>19.</t>
  </si>
  <si>
    <t>20.</t>
  </si>
  <si>
    <t>Variance of Profit Forecast</t>
  </si>
  <si>
    <t>Not Applicable</t>
  </si>
  <si>
    <t>21.</t>
  </si>
  <si>
    <t>Dividend</t>
  </si>
  <si>
    <t>No amortisation is charged to the accounts as regards to the intangible assets recorded in the book by the Group as the Board had adopted the impairment test as opposed to the straight line amortisation basis for other tangible assets.</t>
  </si>
  <si>
    <t>Net Tangible Assets Per Share (RM)</t>
  </si>
  <si>
    <t>Total</t>
  </si>
  <si>
    <t>weighted average number of</t>
  </si>
  <si>
    <t>By Order of the Board</t>
  </si>
  <si>
    <t>Description</t>
  </si>
  <si>
    <t>Research &amp; Development</t>
  </si>
  <si>
    <t>Approved</t>
  </si>
  <si>
    <t>Utilisation</t>
  </si>
  <si>
    <t>Amount</t>
  </si>
  <si>
    <t>Working Capital</t>
  </si>
  <si>
    <t>Listing Expenses</t>
  </si>
  <si>
    <t>(Over)/Under</t>
  </si>
  <si>
    <t>Utilised</t>
  </si>
  <si>
    <t>Secretary</t>
  </si>
  <si>
    <t>Kuala Lumpur</t>
  </si>
  <si>
    <t>Prospects</t>
  </si>
  <si>
    <t xml:space="preserve">The Board is of the opinion that the current prospect for IT industry will continue to be challenging in view of the ongoing global economic recession. </t>
  </si>
  <si>
    <t>The Board of Directors does not recommend any dividend in the reporting quarter and for the financial year.</t>
  </si>
  <si>
    <t>TAN YEN NEE</t>
  </si>
  <si>
    <t>(MAICSA 7026045)</t>
  </si>
  <si>
    <t>Quarterly report on consolidated result for the first quarter ended 31 March 2002</t>
  </si>
  <si>
    <t>31/03/2002</t>
  </si>
  <si>
    <t>31/03/2001</t>
  </si>
  <si>
    <t>QUARTER 31/03/2002</t>
  </si>
  <si>
    <t>The quarterly financial statements of the Group are prepared using the same accounting policies and method of computation as those used in preparation of the 2001 annual report. The preceding year correspondence quarter figures were assume to accrue evenly based on final year 2001 audited accounts for comparison purpose.</t>
  </si>
  <si>
    <t>YEAR END 31/12/2001</t>
  </si>
  <si>
    <t>Basic (based 96,000,000</t>
  </si>
  <si>
    <t>Fully diluted (based on 96,000,000</t>
  </si>
  <si>
    <t>There were no other corporate proposal other than those mentioned in previous quarter. The proceeds raised during the IPO were approved for the following activities and the status on the funds utilisation as at 31 March 2002 is summarised as below:-</t>
  </si>
  <si>
    <t>The balance on the unutilise funds has been placed under short term interest bearing accounts pending opening of our sales offices in Thailand.</t>
  </si>
  <si>
    <t>There were no other issuance and repayment of debt and equity securities, share buy-backs, share cancellation, shares held as treasury shares and resale of treasury shares for the current quarter and financial year to date.</t>
  </si>
  <si>
    <t>Group borrowing and debt securities were denominated in Ringgit Malaysia as at 31 March 2002 :-</t>
  </si>
  <si>
    <t>The activities of the Company and its subsidiary are in the I.T industry and currently conducted within Malaysia.</t>
  </si>
  <si>
    <t>The Group turnover has increased by 86.2% as compared to preceding quarter result to achieve RM5.4 million and recorded a total of RM81,553 net profit after taxation for the current reporting quarter as compared to net loss of RM663,367 reported previously.</t>
  </si>
  <si>
    <t>The Group increased in the turnover were in-line with the correspondence preceding year quarter result where demand of the products normally increased after year-end.</t>
  </si>
  <si>
    <t>The Group performance for current quarter were affected by current economic slowdown.</t>
  </si>
  <si>
    <t xml:space="preserve">Other than mentioned in previous quarter, there were no other changes in the Group Composition for the current quarter and financial year to 31 March 2002. </t>
  </si>
  <si>
    <t>The reported taxation did not contain any deferred tax and or adjustment for under or over-provisions in respect of prior years. There were no taxation provided in the current quarter and financial year for the Group as the expected claimable capital allowances are higher than the taxable income.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</si>
</sst>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s>
  <fonts count="6">
    <font>
      <sz val="9"/>
      <name val="Arial"/>
      <family val="0"/>
    </font>
    <font>
      <b/>
      <sz val="9"/>
      <name val="Arial"/>
      <family val="2"/>
    </font>
    <font>
      <b/>
      <sz val="8"/>
      <name val="Arial"/>
      <family val="2"/>
    </font>
    <font>
      <b/>
      <sz val="7"/>
      <name val="Arial"/>
      <family val="2"/>
    </font>
    <font>
      <i/>
      <sz val="9"/>
      <name val="Arial"/>
      <family val="2"/>
    </font>
    <font>
      <b/>
      <u val="single"/>
      <sz val="9"/>
      <name val="Arial"/>
      <family val="2"/>
    </font>
  </fonts>
  <fills count="2">
    <fill>
      <patternFill/>
    </fill>
    <fill>
      <patternFill patternType="gray125"/>
    </fill>
  </fills>
  <borders count="22">
    <border>
      <left/>
      <right/>
      <top/>
      <bottom/>
      <diagonal/>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0" borderId="0" xfId="0" applyAlignment="1" quotePrefix="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1" fillId="0" borderId="0" xfId="0" applyFont="1" applyBorder="1" applyAlignment="1">
      <alignment/>
    </xf>
    <xf numFmtId="0" fontId="2" fillId="0" borderId="6" xfId="0" applyFont="1" applyBorder="1" applyAlignment="1">
      <alignment horizontal="center"/>
    </xf>
    <xf numFmtId="0" fontId="1" fillId="0" borderId="7" xfId="0" applyFont="1" applyBorder="1" applyAlignment="1">
      <alignment/>
    </xf>
    <xf numFmtId="0" fontId="2" fillId="0" borderId="8" xfId="0" applyFont="1" applyBorder="1" applyAlignment="1">
      <alignment horizontal="center"/>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6" xfId="0" applyFont="1" applyBorder="1" applyAlignment="1">
      <alignment/>
    </xf>
    <xf numFmtId="0" fontId="1" fillId="0" borderId="8" xfId="0" applyFont="1" applyBorder="1" applyAlignment="1">
      <alignment/>
    </xf>
    <xf numFmtId="0" fontId="2" fillId="0" borderId="14"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0" xfId="0" applyFont="1" applyAlignment="1">
      <alignment/>
    </xf>
    <xf numFmtId="0" fontId="0" fillId="0" borderId="15" xfId="0" applyBorder="1" applyAlignment="1">
      <alignment/>
    </xf>
    <xf numFmtId="0" fontId="0" fillId="0" borderId="1" xfId="0" applyBorder="1" applyAlignment="1" quotePrefix="1">
      <alignment/>
    </xf>
    <xf numFmtId="0" fontId="0" fillId="0" borderId="15" xfId="0" applyBorder="1" applyAlignment="1">
      <alignment horizontal="center"/>
    </xf>
    <xf numFmtId="0" fontId="0" fillId="0" borderId="1" xfId="0" applyBorder="1" applyAlignment="1">
      <alignment horizontal="center"/>
    </xf>
    <xf numFmtId="0" fontId="0" fillId="0" borderId="1" xfId="0" applyBorder="1" applyAlignment="1" quotePrefix="1">
      <alignment horizontal="center"/>
    </xf>
    <xf numFmtId="0" fontId="0" fillId="0" borderId="2" xfId="0" applyBorder="1" applyAlignment="1">
      <alignment horizontal="center"/>
    </xf>
    <xf numFmtId="0" fontId="0" fillId="0" borderId="16" xfId="0" applyBorder="1" applyAlignment="1">
      <alignment/>
    </xf>
    <xf numFmtId="0" fontId="0" fillId="0" borderId="17" xfId="0" applyBorder="1" applyAlignment="1">
      <alignment/>
    </xf>
    <xf numFmtId="0" fontId="0" fillId="0" borderId="2" xfId="0" applyBorder="1" applyAlignment="1" quotePrefix="1">
      <alignment horizontal="center"/>
    </xf>
    <xf numFmtId="0" fontId="1" fillId="0" borderId="0" xfId="0" applyFont="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1" fillId="0" borderId="6" xfId="0" applyFont="1" applyBorder="1" applyAlignment="1">
      <alignment horizontal="center"/>
    </xf>
    <xf numFmtId="0" fontId="0" fillId="0" borderId="7" xfId="0" applyBorder="1" applyAlignment="1">
      <alignment/>
    </xf>
    <xf numFmtId="0" fontId="0" fillId="0" borderId="8" xfId="0" applyBorder="1" applyAlignment="1">
      <alignment/>
    </xf>
    <xf numFmtId="0" fontId="0" fillId="0" borderId="14" xfId="0" applyBorder="1" applyAlignment="1">
      <alignment/>
    </xf>
    <xf numFmtId="0" fontId="0" fillId="0" borderId="11" xfId="0" applyBorder="1" applyAlignment="1">
      <alignment/>
    </xf>
    <xf numFmtId="0" fontId="0" fillId="0" borderId="12" xfId="0" applyBorder="1" applyAlignment="1">
      <alignment/>
    </xf>
    <xf numFmtId="0" fontId="0" fillId="0" borderId="6" xfId="0" applyBorder="1" applyAlignment="1">
      <alignment/>
    </xf>
    <xf numFmtId="0" fontId="1" fillId="0" borderId="11" xfId="0" applyFont="1" applyBorder="1" applyAlignment="1">
      <alignment horizontal="center"/>
    </xf>
    <xf numFmtId="0" fontId="4" fillId="0" borderId="3" xfId="0" applyFont="1" applyBorder="1" applyAlignment="1">
      <alignment/>
    </xf>
    <xf numFmtId="165" fontId="0" fillId="0" borderId="15" xfId="15" applyNumberFormat="1" applyBorder="1" applyAlignment="1">
      <alignment/>
    </xf>
    <xf numFmtId="165" fontId="0" fillId="0" borderId="1" xfId="15" applyNumberFormat="1" applyBorder="1" applyAlignment="1">
      <alignment/>
    </xf>
    <xf numFmtId="165" fontId="0" fillId="0" borderId="2" xfId="15" applyNumberFormat="1" applyBorder="1" applyAlignment="1">
      <alignment/>
    </xf>
    <xf numFmtId="43" fontId="0" fillId="0" borderId="1" xfId="15" applyNumberFormat="1" applyBorder="1" applyAlignment="1">
      <alignment/>
    </xf>
    <xf numFmtId="0" fontId="5" fillId="0" borderId="0" xfId="0" applyFont="1" applyAlignment="1">
      <alignment/>
    </xf>
    <xf numFmtId="165" fontId="0" fillId="0" borderId="0" xfId="0" applyNumberFormat="1" applyAlignment="1">
      <alignment/>
    </xf>
    <xf numFmtId="165" fontId="0" fillId="0" borderId="1" xfId="15" applyNumberFormat="1" applyFont="1" applyBorder="1" applyAlignment="1">
      <alignment/>
    </xf>
    <xf numFmtId="165" fontId="0" fillId="0" borderId="0" xfId="15" applyNumberFormat="1" applyAlignment="1">
      <alignment/>
    </xf>
    <xf numFmtId="0" fontId="0" fillId="0" borderId="0" xfId="0" applyAlignment="1">
      <alignment horizontal="justify" vertical="center"/>
    </xf>
    <xf numFmtId="0" fontId="0" fillId="0" borderId="0" xfId="0" applyAlignment="1">
      <alignment/>
    </xf>
    <xf numFmtId="43" fontId="0" fillId="0" borderId="0" xfId="15" applyAlignment="1">
      <alignment/>
    </xf>
    <xf numFmtId="165" fontId="4" fillId="0" borderId="3" xfId="0" applyNumberFormat="1" applyFont="1" applyBorder="1" applyAlignment="1">
      <alignment/>
    </xf>
    <xf numFmtId="165" fontId="0" fillId="0" borderId="20" xfId="15" applyNumberFormat="1" applyBorder="1" applyAlignment="1">
      <alignment/>
    </xf>
    <xf numFmtId="165" fontId="0" fillId="0" borderId="1" xfId="15" applyNumberFormat="1" applyFont="1" applyBorder="1" applyAlignment="1">
      <alignment horizontal="center"/>
    </xf>
    <xf numFmtId="0" fontId="1" fillId="0" borderId="0" xfId="0" applyFont="1" applyAlignment="1">
      <alignment horizontal="center"/>
    </xf>
    <xf numFmtId="165" fontId="0" fillId="0" borderId="20" xfId="0" applyNumberFormat="1" applyBorder="1" applyAlignment="1">
      <alignment/>
    </xf>
    <xf numFmtId="43" fontId="0" fillId="0" borderId="1" xfId="15" applyNumberFormat="1"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1" fillId="0" borderId="9" xfId="0"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justify"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88"/>
  <sheetViews>
    <sheetView tabSelected="1" zoomScale="90" zoomScaleNormal="90" workbookViewId="0" topLeftCell="A1">
      <selection activeCell="A1" sqref="A1:G1"/>
    </sheetView>
  </sheetViews>
  <sheetFormatPr defaultColWidth="9.140625" defaultRowHeight="15" customHeight="1"/>
  <cols>
    <col min="1" max="1" width="6.7109375" style="0" customWidth="1"/>
    <col min="2" max="2" width="5.7109375" style="0" customWidth="1"/>
    <col min="3" max="3" width="28.7109375" style="0" customWidth="1"/>
    <col min="4" max="7" width="16.7109375" style="0" customWidth="1"/>
  </cols>
  <sheetData>
    <row r="1" spans="1:7" ht="15" customHeight="1">
      <c r="A1" s="64" t="s">
        <v>122</v>
      </c>
      <c r="B1" s="64"/>
      <c r="C1" s="64"/>
      <c r="D1" s="64"/>
      <c r="E1" s="64"/>
      <c r="F1" s="64"/>
      <c r="G1" s="64"/>
    </row>
    <row r="2" spans="1:7" ht="15" customHeight="1">
      <c r="A2" s="65" t="s">
        <v>123</v>
      </c>
      <c r="B2" s="65"/>
      <c r="C2" s="65"/>
      <c r="D2" s="65"/>
      <c r="E2" s="65"/>
      <c r="F2" s="65"/>
      <c r="G2" s="65"/>
    </row>
    <row r="3" spans="1:7" ht="15" customHeight="1">
      <c r="A3" s="64" t="s">
        <v>194</v>
      </c>
      <c r="B3" s="64"/>
      <c r="C3" s="64"/>
      <c r="D3" s="64"/>
      <c r="E3" s="64"/>
      <c r="F3" s="64"/>
      <c r="G3" s="64"/>
    </row>
    <row r="4" spans="1:7" ht="15" customHeight="1">
      <c r="A4" s="64" t="s">
        <v>141</v>
      </c>
      <c r="B4" s="64"/>
      <c r="C4" s="64"/>
      <c r="D4" s="64"/>
      <c r="E4" s="64"/>
      <c r="F4" s="64"/>
      <c r="G4" s="64"/>
    </row>
    <row r="5" ht="15" customHeight="1">
      <c r="A5" s="21" t="s">
        <v>0</v>
      </c>
    </row>
    <row r="6" ht="15" customHeight="1" thickBot="1"/>
    <row r="7" spans="1:7" ht="15" customHeight="1" thickBot="1">
      <c r="A7" s="12"/>
      <c r="B7" s="11"/>
      <c r="C7" s="15"/>
      <c r="D7" s="61" t="s">
        <v>1</v>
      </c>
      <c r="E7" s="62"/>
      <c r="F7" s="63" t="s">
        <v>2</v>
      </c>
      <c r="G7" s="62"/>
    </row>
    <row r="8" spans="1:7" ht="15" customHeight="1">
      <c r="A8" s="13"/>
      <c r="B8" s="7"/>
      <c r="C8" s="16"/>
      <c r="D8" s="18" t="s">
        <v>3</v>
      </c>
      <c r="E8" s="8" t="s">
        <v>6</v>
      </c>
      <c r="F8" s="18" t="s">
        <v>3</v>
      </c>
      <c r="G8" s="8" t="s">
        <v>6</v>
      </c>
    </row>
    <row r="9" spans="1:7" ht="15" customHeight="1">
      <c r="A9" s="13"/>
      <c r="B9" s="7"/>
      <c r="C9" s="16"/>
      <c r="D9" s="19" t="s">
        <v>4</v>
      </c>
      <c r="E9" s="8" t="s">
        <v>7</v>
      </c>
      <c r="F9" s="19" t="s">
        <v>4</v>
      </c>
      <c r="G9" s="8" t="s">
        <v>7</v>
      </c>
    </row>
    <row r="10" spans="1:7" ht="15" customHeight="1">
      <c r="A10" s="13"/>
      <c r="B10" s="7"/>
      <c r="C10" s="16"/>
      <c r="D10" s="19" t="s">
        <v>5</v>
      </c>
      <c r="E10" s="8" t="s">
        <v>5</v>
      </c>
      <c r="F10" s="19" t="s">
        <v>9</v>
      </c>
      <c r="G10" s="8" t="s">
        <v>10</v>
      </c>
    </row>
    <row r="11" spans="1:7" ht="15" customHeight="1">
      <c r="A11" s="13"/>
      <c r="B11" s="7"/>
      <c r="C11" s="16"/>
      <c r="D11" s="19" t="s">
        <v>195</v>
      </c>
      <c r="E11" s="8" t="s">
        <v>196</v>
      </c>
      <c r="F11" s="19" t="s">
        <v>195</v>
      </c>
      <c r="G11" s="8" t="s">
        <v>195</v>
      </c>
    </row>
    <row r="12" spans="1:7" ht="15" customHeight="1" thickBot="1">
      <c r="A12" s="14"/>
      <c r="B12" s="9"/>
      <c r="C12" s="17"/>
      <c r="D12" s="20" t="s">
        <v>8</v>
      </c>
      <c r="E12" s="10" t="s">
        <v>8</v>
      </c>
      <c r="F12" s="20" t="s">
        <v>8</v>
      </c>
      <c r="G12" s="10" t="s">
        <v>8</v>
      </c>
    </row>
    <row r="13" spans="1:7" ht="15" customHeight="1">
      <c r="A13" s="24"/>
      <c r="C13" s="28"/>
      <c r="D13" s="44"/>
      <c r="E13" s="44"/>
      <c r="F13" s="44"/>
      <c r="G13" s="44"/>
    </row>
    <row r="14" spans="1:7" ht="15" customHeight="1">
      <c r="A14" s="25" t="s">
        <v>16</v>
      </c>
      <c r="B14" t="s">
        <v>11</v>
      </c>
      <c r="C14" s="4"/>
      <c r="D14" s="45">
        <v>5413</v>
      </c>
      <c r="E14" s="57">
        <f>ROUND(28677/4,0)</f>
        <v>7169</v>
      </c>
      <c r="F14" s="45">
        <v>5413</v>
      </c>
      <c r="G14" s="57">
        <v>7169</v>
      </c>
    </row>
    <row r="15" spans="1:7" ht="15" customHeight="1">
      <c r="A15" s="25"/>
      <c r="C15" s="4"/>
      <c r="D15" s="45"/>
      <c r="E15" s="45"/>
      <c r="F15" s="45"/>
      <c r="G15" s="45"/>
    </row>
    <row r="16" spans="1:7" ht="15" customHeight="1">
      <c r="A16" s="26" t="s">
        <v>12</v>
      </c>
      <c r="B16" t="s">
        <v>14</v>
      </c>
      <c r="C16" s="4"/>
      <c r="D16" s="45"/>
      <c r="E16" s="57">
        <v>0</v>
      </c>
      <c r="F16" s="45">
        <v>0</v>
      </c>
      <c r="G16" s="57">
        <v>0</v>
      </c>
    </row>
    <row r="17" spans="1:7" ht="15" customHeight="1">
      <c r="A17" s="25"/>
      <c r="C17" s="4"/>
      <c r="D17" s="45"/>
      <c r="E17" s="45"/>
      <c r="F17" s="45"/>
      <c r="G17" s="45"/>
    </row>
    <row r="18" spans="1:7" ht="15" customHeight="1">
      <c r="A18" s="26" t="s">
        <v>13</v>
      </c>
      <c r="B18" t="s">
        <v>29</v>
      </c>
      <c r="C18" s="4"/>
      <c r="D18" s="45">
        <v>91</v>
      </c>
      <c r="E18" s="57">
        <f>ROUND(75/4,0)</f>
        <v>19</v>
      </c>
      <c r="F18" s="45">
        <v>91</v>
      </c>
      <c r="G18" s="57">
        <v>19</v>
      </c>
    </row>
    <row r="19" spans="1:7" ht="7.5" customHeight="1">
      <c r="A19" s="30"/>
      <c r="B19" s="29"/>
      <c r="C19" s="6"/>
      <c r="D19" s="46"/>
      <c r="E19" s="46"/>
      <c r="F19" s="46"/>
      <c r="G19" s="46"/>
    </row>
    <row r="20" spans="1:7" ht="15" customHeight="1">
      <c r="A20" s="25"/>
      <c r="C20" s="4"/>
      <c r="D20" s="45"/>
      <c r="E20" s="45"/>
      <c r="F20" s="45"/>
      <c r="G20" s="45"/>
    </row>
    <row r="21" spans="1:7" ht="15" customHeight="1">
      <c r="A21" s="26" t="s">
        <v>15</v>
      </c>
      <c r="B21" t="s">
        <v>30</v>
      </c>
      <c r="C21" s="4"/>
      <c r="D21" s="45">
        <v>179</v>
      </c>
      <c r="E21" s="57">
        <f>ROUND(864/4,0)</f>
        <v>216</v>
      </c>
      <c r="F21" s="45">
        <v>179</v>
      </c>
      <c r="G21" s="57">
        <v>216</v>
      </c>
    </row>
    <row r="22" spans="1:7" ht="15" customHeight="1">
      <c r="A22" s="25"/>
      <c r="B22" t="s">
        <v>31</v>
      </c>
      <c r="C22" s="4"/>
      <c r="D22" s="45"/>
      <c r="E22" s="45"/>
      <c r="F22" s="45"/>
      <c r="G22" s="45"/>
    </row>
    <row r="23" spans="1:7" ht="15" customHeight="1">
      <c r="A23" s="25"/>
      <c r="B23" t="s">
        <v>32</v>
      </c>
      <c r="C23" s="4"/>
      <c r="D23" s="45"/>
      <c r="E23" s="45"/>
      <c r="F23" s="45"/>
      <c r="G23" s="45"/>
    </row>
    <row r="24" spans="1:7" ht="15" customHeight="1">
      <c r="A24" s="25"/>
      <c r="B24" t="s">
        <v>33</v>
      </c>
      <c r="C24" s="4"/>
      <c r="D24" s="45"/>
      <c r="E24" s="45"/>
      <c r="F24" s="45"/>
      <c r="G24" s="45"/>
    </row>
    <row r="25" spans="1:7" ht="15" customHeight="1">
      <c r="A25" s="25"/>
      <c r="B25" t="s">
        <v>17</v>
      </c>
      <c r="C25" s="4"/>
      <c r="D25" s="45"/>
      <c r="E25" s="45"/>
      <c r="F25" s="45"/>
      <c r="G25" s="45"/>
    </row>
    <row r="26" spans="1:7" ht="15" customHeight="1">
      <c r="A26" s="25"/>
      <c r="C26" s="4"/>
      <c r="D26" s="45"/>
      <c r="E26" s="45"/>
      <c r="F26" s="45"/>
      <c r="G26" s="45"/>
    </row>
    <row r="27" spans="1:7" ht="15" customHeight="1">
      <c r="A27" s="26" t="s">
        <v>12</v>
      </c>
      <c r="B27" t="s">
        <v>18</v>
      </c>
      <c r="C27" s="4"/>
      <c r="D27" s="45">
        <v>-26</v>
      </c>
      <c r="E27" s="57">
        <f>ROUND(-173/4,0)</f>
        <v>-43</v>
      </c>
      <c r="F27" s="45">
        <v>-26</v>
      </c>
      <c r="G27" s="57">
        <v>-43</v>
      </c>
    </row>
    <row r="28" spans="1:7" ht="15" customHeight="1">
      <c r="A28" s="25"/>
      <c r="C28" s="4"/>
      <c r="D28" s="45"/>
      <c r="E28" s="45"/>
      <c r="F28" s="45"/>
      <c r="G28" s="45"/>
    </row>
    <row r="29" spans="1:7" ht="15" customHeight="1">
      <c r="A29" s="26" t="s">
        <v>13</v>
      </c>
      <c r="B29" t="s">
        <v>19</v>
      </c>
      <c r="C29" s="4"/>
      <c r="D29" s="45">
        <v>-71</v>
      </c>
      <c r="E29" s="57">
        <f>ROUND(-259/4,0)</f>
        <v>-65</v>
      </c>
      <c r="F29" s="45">
        <v>-71</v>
      </c>
      <c r="G29" s="57">
        <v>-65</v>
      </c>
    </row>
    <row r="30" spans="1:7" ht="15" customHeight="1">
      <c r="A30" s="25"/>
      <c r="C30" s="4"/>
      <c r="D30" s="45"/>
      <c r="E30" s="45"/>
      <c r="F30" s="45"/>
      <c r="G30" s="45"/>
    </row>
    <row r="31" spans="1:7" ht="15" customHeight="1">
      <c r="A31" s="26" t="s">
        <v>20</v>
      </c>
      <c r="B31" t="s">
        <v>21</v>
      </c>
      <c r="C31" s="4"/>
      <c r="D31" s="45"/>
      <c r="E31" s="57">
        <v>0</v>
      </c>
      <c r="F31" s="45"/>
      <c r="G31" s="57">
        <v>0</v>
      </c>
    </row>
    <row r="32" spans="1:7" ht="15" customHeight="1">
      <c r="A32" s="25"/>
      <c r="C32" s="4"/>
      <c r="D32" s="45"/>
      <c r="E32" s="45"/>
      <c r="F32" s="45"/>
      <c r="G32" s="45"/>
    </row>
    <row r="33" spans="1:7" ht="15" customHeight="1">
      <c r="A33" s="26" t="s">
        <v>22</v>
      </c>
      <c r="B33" t="s">
        <v>34</v>
      </c>
      <c r="C33" s="4"/>
      <c r="D33" s="45">
        <f>SUM(D21:D32)</f>
        <v>82</v>
      </c>
      <c r="E33" s="57">
        <f>ROUND(432/4,0)</f>
        <v>108</v>
      </c>
      <c r="F33" s="45">
        <f>SUM(F21:F32)</f>
        <v>82</v>
      </c>
      <c r="G33" s="45">
        <v>108</v>
      </c>
    </row>
    <row r="34" spans="1:7" ht="15" customHeight="1">
      <c r="A34" s="25"/>
      <c r="B34" t="s">
        <v>35</v>
      </c>
      <c r="C34" s="4"/>
      <c r="D34" s="45"/>
      <c r="E34" s="45"/>
      <c r="F34" s="45"/>
      <c r="G34" s="45"/>
    </row>
    <row r="35" spans="1:7" ht="15" customHeight="1">
      <c r="A35" s="25"/>
      <c r="B35" t="s">
        <v>36</v>
      </c>
      <c r="C35" s="4"/>
      <c r="D35" s="45"/>
      <c r="E35" s="45"/>
      <c r="F35" s="45"/>
      <c r="G35" s="45"/>
    </row>
    <row r="36" spans="1:7" ht="15" customHeight="1">
      <c r="A36" s="25"/>
      <c r="B36" t="s">
        <v>37</v>
      </c>
      <c r="C36" s="4"/>
      <c r="D36" s="45"/>
      <c r="E36" s="45"/>
      <c r="F36" s="45"/>
      <c r="G36" s="45"/>
    </row>
    <row r="37" spans="1:7" ht="15" customHeight="1">
      <c r="A37" s="25"/>
      <c r="B37" t="s">
        <v>38</v>
      </c>
      <c r="C37" s="4"/>
      <c r="D37" s="45"/>
      <c r="E37" s="45"/>
      <c r="F37" s="45"/>
      <c r="G37" s="45"/>
    </row>
    <row r="38" spans="1:7" ht="15" customHeight="1">
      <c r="A38" s="25"/>
      <c r="C38" s="4"/>
      <c r="D38" s="45"/>
      <c r="E38" s="45"/>
      <c r="F38" s="45"/>
      <c r="G38" s="45"/>
    </row>
    <row r="39" spans="1:7" ht="15" customHeight="1">
      <c r="A39" s="26" t="s">
        <v>24</v>
      </c>
      <c r="B39" t="s">
        <v>39</v>
      </c>
      <c r="C39" s="4"/>
      <c r="D39" s="45">
        <v>0</v>
      </c>
      <c r="E39" s="57">
        <v>0</v>
      </c>
      <c r="F39" s="45">
        <v>0</v>
      </c>
      <c r="G39" s="57">
        <v>0</v>
      </c>
    </row>
    <row r="40" spans="1:7" ht="15" customHeight="1">
      <c r="A40" s="25"/>
      <c r="B40" t="s">
        <v>40</v>
      </c>
      <c r="C40" s="4"/>
      <c r="D40" s="45"/>
      <c r="E40" s="45"/>
      <c r="F40" s="45"/>
      <c r="G40" s="45"/>
    </row>
    <row r="41" spans="1:7" ht="15" customHeight="1">
      <c r="A41" s="25"/>
      <c r="C41" s="4"/>
      <c r="D41" s="45"/>
      <c r="E41" s="45"/>
      <c r="F41" s="45"/>
      <c r="G41" s="45"/>
    </row>
    <row r="42" spans="1:7" ht="15" customHeight="1">
      <c r="A42" s="26" t="s">
        <v>25</v>
      </c>
      <c r="B42" t="s">
        <v>41</v>
      </c>
      <c r="C42" s="4"/>
      <c r="D42" s="57">
        <f>SUM(D33:D41)</f>
        <v>82</v>
      </c>
      <c r="E42" s="57">
        <v>108</v>
      </c>
      <c r="F42" s="57">
        <f>SUM(F33:F41)</f>
        <v>82</v>
      </c>
      <c r="G42" s="45">
        <f>SUM(G33:G41)</f>
        <v>108</v>
      </c>
    </row>
    <row r="43" spans="1:7" ht="15" customHeight="1">
      <c r="A43" s="25"/>
      <c r="B43" t="s">
        <v>23</v>
      </c>
      <c r="C43" s="4"/>
      <c r="D43" s="45"/>
      <c r="E43" s="45"/>
      <c r="F43" s="45"/>
      <c r="G43" s="45"/>
    </row>
    <row r="44" spans="1:7" ht="15" customHeight="1">
      <c r="A44" s="25"/>
      <c r="C44" s="4"/>
      <c r="D44" s="45"/>
      <c r="E44" s="45"/>
      <c r="F44" s="45"/>
      <c r="G44" s="45"/>
    </row>
    <row r="45" spans="1:7" ht="15" customHeight="1">
      <c r="A45" s="26" t="s">
        <v>26</v>
      </c>
      <c r="B45" t="s">
        <v>27</v>
      </c>
      <c r="C45" s="4"/>
      <c r="D45" s="45">
        <v>0</v>
      </c>
      <c r="E45" s="57">
        <v>0</v>
      </c>
      <c r="F45" s="45">
        <v>0</v>
      </c>
      <c r="G45" s="57">
        <v>0</v>
      </c>
    </row>
    <row r="46" spans="1:7" ht="15" customHeight="1">
      <c r="A46" s="25"/>
      <c r="C46" s="4"/>
      <c r="D46" s="45"/>
      <c r="E46" s="45"/>
      <c r="F46" s="45"/>
      <c r="G46" s="45"/>
    </row>
    <row r="47" spans="1:7" ht="15" customHeight="1">
      <c r="A47" s="26" t="s">
        <v>28</v>
      </c>
      <c r="B47" s="1" t="s">
        <v>28</v>
      </c>
      <c r="C47" s="4" t="s">
        <v>42</v>
      </c>
      <c r="D47" s="45">
        <f>SUM(D42:D46)</f>
        <v>82</v>
      </c>
      <c r="E47" s="57">
        <v>108</v>
      </c>
      <c r="F47" s="45">
        <f>SUM(F42:F46)</f>
        <v>82</v>
      </c>
      <c r="G47" s="45">
        <f>SUM(G42:G46)</f>
        <v>108</v>
      </c>
    </row>
    <row r="48" spans="1:7" ht="15" customHeight="1">
      <c r="A48" s="25"/>
      <c r="C48" s="4" t="s">
        <v>43</v>
      </c>
      <c r="D48" s="45"/>
      <c r="E48" s="45"/>
      <c r="F48" s="45"/>
      <c r="G48" s="45"/>
    </row>
    <row r="49" spans="1:7" ht="15" customHeight="1">
      <c r="A49" s="25"/>
      <c r="C49" s="4"/>
      <c r="D49" s="45"/>
      <c r="E49" s="45"/>
      <c r="F49" s="45"/>
      <c r="G49" s="45"/>
    </row>
    <row r="50" spans="1:7" ht="15" customHeight="1">
      <c r="A50" s="25"/>
      <c r="B50" s="1" t="s">
        <v>44</v>
      </c>
      <c r="C50" s="4" t="s">
        <v>45</v>
      </c>
      <c r="D50" s="45">
        <v>0</v>
      </c>
      <c r="E50" s="57">
        <v>0</v>
      </c>
      <c r="F50" s="45">
        <v>0</v>
      </c>
      <c r="G50" s="57">
        <v>0</v>
      </c>
    </row>
    <row r="51" spans="1:7" ht="15" customHeight="1">
      <c r="A51" s="25"/>
      <c r="C51" s="4"/>
      <c r="D51" s="45"/>
      <c r="E51" s="45"/>
      <c r="F51" s="45"/>
      <c r="G51" s="45"/>
    </row>
    <row r="52" spans="1:7" ht="15" customHeight="1">
      <c r="A52" s="26" t="s">
        <v>46</v>
      </c>
      <c r="B52" t="s">
        <v>47</v>
      </c>
      <c r="C52" s="4"/>
      <c r="D52" s="45">
        <f>SUM(D47:D51)</f>
        <v>82</v>
      </c>
      <c r="E52" s="57">
        <v>108</v>
      </c>
      <c r="F52" s="45">
        <f>SUM(F47:F51)</f>
        <v>82</v>
      </c>
      <c r="G52" s="45">
        <f>SUM(G47:G51)</f>
        <v>108</v>
      </c>
    </row>
    <row r="53" spans="1:7" ht="15" customHeight="1">
      <c r="A53" s="25"/>
      <c r="B53" t="s">
        <v>48</v>
      </c>
      <c r="C53" s="4"/>
      <c r="D53" s="45"/>
      <c r="E53" s="45"/>
      <c r="F53" s="45"/>
      <c r="G53" s="45"/>
    </row>
    <row r="54" spans="1:7" ht="15" customHeight="1">
      <c r="A54" s="25"/>
      <c r="C54" s="4"/>
      <c r="D54" s="45"/>
      <c r="E54" s="45"/>
      <c r="F54" s="45"/>
      <c r="G54" s="45"/>
    </row>
    <row r="55" spans="1:7" ht="15" customHeight="1">
      <c r="A55" s="26" t="s">
        <v>49</v>
      </c>
      <c r="B55" s="1" t="s">
        <v>28</v>
      </c>
      <c r="C55" s="4" t="s">
        <v>50</v>
      </c>
      <c r="D55" s="45">
        <v>0</v>
      </c>
      <c r="E55" s="57">
        <v>0</v>
      </c>
      <c r="F55" s="45">
        <v>0</v>
      </c>
      <c r="G55" s="57">
        <v>0</v>
      </c>
    </row>
    <row r="56" spans="1:7" ht="15" customHeight="1">
      <c r="A56" s="25"/>
      <c r="B56" s="1" t="s">
        <v>44</v>
      </c>
      <c r="C56" s="4" t="s">
        <v>45</v>
      </c>
      <c r="D56" s="45">
        <v>0</v>
      </c>
      <c r="E56" s="57">
        <v>0</v>
      </c>
      <c r="F56" s="45">
        <v>0</v>
      </c>
      <c r="G56" s="57">
        <v>0</v>
      </c>
    </row>
    <row r="57" spans="1:7" ht="15" customHeight="1">
      <c r="A57" s="25"/>
      <c r="B57" s="1" t="s">
        <v>51</v>
      </c>
      <c r="C57" s="4" t="s">
        <v>52</v>
      </c>
      <c r="D57" s="45">
        <v>0</v>
      </c>
      <c r="E57" s="57">
        <v>0</v>
      </c>
      <c r="F57" s="45">
        <v>0</v>
      </c>
      <c r="G57" s="57">
        <v>0</v>
      </c>
    </row>
    <row r="58" spans="1:7" ht="15" customHeight="1">
      <c r="A58" s="25"/>
      <c r="C58" s="4" t="s">
        <v>48</v>
      </c>
      <c r="D58" s="45"/>
      <c r="E58" s="45"/>
      <c r="F58" s="45"/>
      <c r="G58" s="45"/>
    </row>
    <row r="59" spans="1:7" ht="15" customHeight="1">
      <c r="A59" s="25"/>
      <c r="C59" s="4"/>
      <c r="D59" s="45"/>
      <c r="E59" s="45"/>
      <c r="F59" s="45"/>
      <c r="G59" s="45"/>
    </row>
    <row r="60" spans="1:7" ht="15" customHeight="1">
      <c r="A60" s="26" t="s">
        <v>53</v>
      </c>
      <c r="B60" t="s">
        <v>54</v>
      </c>
      <c r="C60" s="4"/>
      <c r="D60" s="45">
        <f>SUM(D52:D59)</f>
        <v>82</v>
      </c>
      <c r="E60" s="57">
        <v>108</v>
      </c>
      <c r="F60" s="45">
        <f>SUM(F52:F59)</f>
        <v>82</v>
      </c>
      <c r="G60" s="45">
        <f>SUM(G52:G59)</f>
        <v>108</v>
      </c>
    </row>
    <row r="61" spans="1:7" ht="15" customHeight="1">
      <c r="A61" s="25"/>
      <c r="B61" t="s">
        <v>55</v>
      </c>
      <c r="C61" s="4"/>
      <c r="D61" s="45"/>
      <c r="E61" s="45"/>
      <c r="F61" s="45"/>
      <c r="G61" s="45"/>
    </row>
    <row r="62" spans="1:7" ht="15" customHeight="1">
      <c r="A62" s="25"/>
      <c r="B62" t="s">
        <v>56</v>
      </c>
      <c r="C62" s="4"/>
      <c r="D62" s="45"/>
      <c r="E62" s="45"/>
      <c r="F62" s="45"/>
      <c r="G62" s="45"/>
    </row>
    <row r="63" spans="1:7" ht="7.5" customHeight="1">
      <c r="A63" s="27"/>
      <c r="B63" s="29"/>
      <c r="C63" s="6"/>
      <c r="D63" s="46"/>
      <c r="E63" s="46"/>
      <c r="F63" s="46"/>
      <c r="G63" s="46"/>
    </row>
    <row r="64" spans="1:7" ht="15" customHeight="1">
      <c r="A64" s="25"/>
      <c r="C64" s="4"/>
      <c r="D64" s="45"/>
      <c r="E64" s="45"/>
      <c r="F64" s="45"/>
      <c r="G64" s="45"/>
    </row>
    <row r="65" spans="1:7" ht="15" customHeight="1">
      <c r="A65" s="26" t="s">
        <v>57</v>
      </c>
      <c r="B65" t="s">
        <v>58</v>
      </c>
      <c r="C65" s="4"/>
      <c r="D65" s="45"/>
      <c r="E65" s="45"/>
      <c r="F65" s="45"/>
      <c r="G65" s="45"/>
    </row>
    <row r="66" spans="1:7" ht="15" customHeight="1">
      <c r="A66" s="25"/>
      <c r="B66" t="s">
        <v>59</v>
      </c>
      <c r="C66" s="4"/>
      <c r="D66" s="45"/>
      <c r="E66" s="45"/>
      <c r="F66" s="45"/>
      <c r="G66" s="45"/>
    </row>
    <row r="67" spans="1:7" ht="15" customHeight="1">
      <c r="A67" s="25"/>
      <c r="B67" t="s">
        <v>60</v>
      </c>
      <c r="C67" s="4"/>
      <c r="D67" s="45"/>
      <c r="E67" s="45"/>
      <c r="F67" s="45"/>
      <c r="G67" s="45"/>
    </row>
    <row r="68" spans="1:7" ht="15" customHeight="1">
      <c r="A68" s="25"/>
      <c r="C68" s="4"/>
      <c r="D68" s="45"/>
      <c r="E68" s="45"/>
      <c r="F68" s="45"/>
      <c r="G68" s="45"/>
    </row>
    <row r="69" spans="1:7" ht="15" customHeight="1">
      <c r="A69" s="25"/>
      <c r="B69" s="1" t="s">
        <v>28</v>
      </c>
      <c r="C69" s="4" t="s">
        <v>200</v>
      </c>
      <c r="D69" s="47">
        <v>0.09</v>
      </c>
      <c r="E69" s="60">
        <v>0.15</v>
      </c>
      <c r="F69" s="47">
        <v>0.09</v>
      </c>
      <c r="G69" s="60">
        <v>0.15</v>
      </c>
    </row>
    <row r="70" spans="1:7" ht="15" customHeight="1">
      <c r="A70" s="25"/>
      <c r="C70" s="4" t="s">
        <v>176</v>
      </c>
      <c r="D70" s="45"/>
      <c r="E70" s="45"/>
      <c r="F70" s="45"/>
      <c r="G70" s="45"/>
    </row>
    <row r="71" spans="1:7" ht="15" customHeight="1">
      <c r="A71" s="25"/>
      <c r="C71" s="4" t="s">
        <v>61</v>
      </c>
      <c r="D71" s="45"/>
      <c r="E71" s="45"/>
      <c r="F71" s="45"/>
      <c r="G71" s="45"/>
    </row>
    <row r="72" spans="1:7" ht="15" customHeight="1">
      <c r="A72" s="25"/>
      <c r="B72" s="1" t="s">
        <v>44</v>
      </c>
      <c r="C72" s="4" t="s">
        <v>201</v>
      </c>
      <c r="D72" s="47">
        <v>0.09</v>
      </c>
      <c r="E72" s="60">
        <v>0.15</v>
      </c>
      <c r="F72" s="47">
        <v>0.09</v>
      </c>
      <c r="G72" s="60">
        <v>0.15</v>
      </c>
    </row>
    <row r="73" spans="1:7" ht="15" customHeight="1">
      <c r="A73" s="25"/>
      <c r="C73" s="4" t="s">
        <v>61</v>
      </c>
      <c r="D73" s="45"/>
      <c r="E73" s="45"/>
      <c r="F73" s="45"/>
      <c r="G73" s="45"/>
    </row>
    <row r="74" spans="1:7" ht="15" customHeight="1">
      <c r="A74" s="27"/>
      <c r="B74" s="5"/>
      <c r="C74" s="6"/>
      <c r="D74" s="46"/>
      <c r="E74" s="46"/>
      <c r="F74" s="46"/>
      <c r="G74" s="46"/>
    </row>
    <row r="76" spans="2:4" ht="15" customHeight="1" hidden="1">
      <c r="B76" t="s">
        <v>112</v>
      </c>
      <c r="D76" t="s">
        <v>113</v>
      </c>
    </row>
    <row r="77" spans="3:5" ht="15" customHeight="1" hidden="1">
      <c r="C77" t="s">
        <v>114</v>
      </c>
      <c r="D77" t="s">
        <v>115</v>
      </c>
      <c r="E77" t="s">
        <v>116</v>
      </c>
    </row>
    <row r="78" spans="3:5" ht="15" customHeight="1" hidden="1">
      <c r="C78" t="s">
        <v>120</v>
      </c>
      <c r="D78" s="51">
        <f>2100000*4</f>
        <v>8400000</v>
      </c>
      <c r="E78">
        <v>6.4</v>
      </c>
    </row>
    <row r="79" spans="3:5" ht="15" customHeight="1" hidden="1">
      <c r="C79" t="s">
        <v>121</v>
      </c>
      <c r="D79" s="51">
        <f>3000000*4</f>
        <v>12000000</v>
      </c>
      <c r="E79">
        <v>0.1</v>
      </c>
    </row>
    <row r="80" spans="3:5" ht="15" customHeight="1" hidden="1">
      <c r="C80" t="s">
        <v>117</v>
      </c>
      <c r="D80" s="51">
        <f>18000000*4</f>
        <v>72000000</v>
      </c>
      <c r="E80">
        <v>2.5</v>
      </c>
    </row>
    <row r="81" ht="15" customHeight="1" hidden="1"/>
    <row r="82" spans="3:5" ht="15" customHeight="1" hidden="1">
      <c r="C82" t="s">
        <v>118</v>
      </c>
      <c r="E82" s="49">
        <f>ROUND(D78*E78/9+D80*E80/9+D79*E79/9,0)</f>
        <v>26106667</v>
      </c>
    </row>
    <row r="83" spans="3:5" ht="15" customHeight="1" hidden="1">
      <c r="C83" t="s">
        <v>119</v>
      </c>
      <c r="E83">
        <f>ROUND(G60*1000/E82*100,2)</f>
        <v>0.41</v>
      </c>
    </row>
    <row r="85" ht="15" customHeight="1">
      <c r="D85" s="51"/>
    </row>
    <row r="86" ht="15" customHeight="1">
      <c r="D86" s="51"/>
    </row>
    <row r="88" ht="15" customHeight="1">
      <c r="E88" s="49"/>
    </row>
  </sheetData>
  <mergeCells count="6">
    <mergeCell ref="D7:E7"/>
    <mergeCell ref="F7:G7"/>
    <mergeCell ref="A1:G1"/>
    <mergeCell ref="A3:G3"/>
    <mergeCell ref="A2:G2"/>
    <mergeCell ref="A4:G4"/>
  </mergeCells>
  <printOptions/>
  <pageMargins left="0.5" right="0.5" top="0.5" bottom="0.75" header="0.5" footer="0.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H68"/>
  <sheetViews>
    <sheetView zoomScale="90" zoomScaleNormal="90" workbookViewId="0" topLeftCell="A1">
      <selection activeCell="E55" sqref="E55"/>
    </sheetView>
  </sheetViews>
  <sheetFormatPr defaultColWidth="9.140625" defaultRowHeight="15" customHeight="1"/>
  <cols>
    <col min="1" max="1" width="6.7109375" style="0" customWidth="1"/>
    <col min="2" max="2" width="4.7109375" style="0" customWidth="1"/>
    <col min="3" max="3" width="29.7109375" style="0" customWidth="1"/>
    <col min="4" max="5" width="27.7109375" style="0" customWidth="1"/>
  </cols>
  <sheetData>
    <row r="1" spans="1:8" ht="15" customHeight="1">
      <c r="A1" s="64" t="s">
        <v>62</v>
      </c>
      <c r="B1" s="64"/>
      <c r="C1" s="64"/>
      <c r="D1" s="64"/>
      <c r="E1" s="64"/>
      <c r="F1" s="31"/>
      <c r="G1" s="31"/>
      <c r="H1" s="31"/>
    </row>
    <row r="2" spans="1:8" ht="15" customHeight="1">
      <c r="A2" s="65" t="s">
        <v>123</v>
      </c>
      <c r="B2" s="65"/>
      <c r="C2" s="65"/>
      <c r="D2" s="65"/>
      <c r="E2" s="65"/>
      <c r="F2" s="31"/>
      <c r="G2" s="31"/>
      <c r="H2" s="31"/>
    </row>
    <row r="4" ht="15" customHeight="1">
      <c r="A4" s="21" t="s">
        <v>63</v>
      </c>
    </row>
    <row r="5" ht="15" customHeight="1" thickBot="1"/>
    <row r="6" spans="1:5" ht="7.5" customHeight="1">
      <c r="A6" s="38"/>
      <c r="B6" s="32"/>
      <c r="C6" s="33"/>
      <c r="D6" s="38"/>
      <c r="E6" s="33"/>
    </row>
    <row r="7" spans="1:5" ht="15" customHeight="1">
      <c r="A7" s="39"/>
      <c r="B7" s="34"/>
      <c r="C7" s="41"/>
      <c r="D7" s="42" t="s">
        <v>64</v>
      </c>
      <c r="E7" s="35" t="s">
        <v>65</v>
      </c>
    </row>
    <row r="8" spans="1:5" ht="15" customHeight="1">
      <c r="A8" s="39"/>
      <c r="B8" s="34"/>
      <c r="C8" s="41"/>
      <c r="D8" s="42" t="s">
        <v>197</v>
      </c>
      <c r="E8" s="35" t="s">
        <v>199</v>
      </c>
    </row>
    <row r="9" spans="1:5" ht="15" customHeight="1">
      <c r="A9" s="39"/>
      <c r="B9" s="34"/>
      <c r="C9" s="41"/>
      <c r="D9" s="42" t="s">
        <v>8</v>
      </c>
      <c r="E9" s="35" t="s">
        <v>8</v>
      </c>
    </row>
    <row r="10" spans="1:5" ht="7.5" customHeight="1" thickBot="1">
      <c r="A10" s="40"/>
      <c r="B10" s="36"/>
      <c r="C10" s="37"/>
      <c r="D10" s="40"/>
      <c r="E10" s="37"/>
    </row>
    <row r="11" spans="1:5" ht="15" customHeight="1">
      <c r="A11" s="22"/>
      <c r="C11" s="28"/>
      <c r="D11" s="44"/>
      <c r="E11" s="44"/>
    </row>
    <row r="12" spans="1:5" ht="15" customHeight="1">
      <c r="A12" s="23" t="s">
        <v>67</v>
      </c>
      <c r="B12" t="s">
        <v>68</v>
      </c>
      <c r="C12" s="4"/>
      <c r="D12" s="45">
        <v>733</v>
      </c>
      <c r="E12" s="45">
        <v>681</v>
      </c>
    </row>
    <row r="13" spans="1:5" ht="7.5" customHeight="1">
      <c r="A13" s="3"/>
      <c r="B13" s="29"/>
      <c r="C13" s="6"/>
      <c r="D13" s="46"/>
      <c r="E13" s="46"/>
    </row>
    <row r="14" spans="1:5" ht="15" customHeight="1">
      <c r="A14" s="2"/>
      <c r="C14" s="4"/>
      <c r="D14" s="45"/>
      <c r="E14" s="45"/>
    </row>
    <row r="15" spans="1:5" ht="15" customHeight="1">
      <c r="A15" s="23" t="s">
        <v>69</v>
      </c>
      <c r="B15" t="s">
        <v>95</v>
      </c>
      <c r="C15" s="4"/>
      <c r="D15" s="45">
        <v>0</v>
      </c>
      <c r="E15" s="45">
        <v>0</v>
      </c>
    </row>
    <row r="16" spans="1:5" ht="7.5" customHeight="1">
      <c r="A16" s="3"/>
      <c r="B16" s="29"/>
      <c r="C16" s="6"/>
      <c r="D16" s="46"/>
      <c r="E16" s="46"/>
    </row>
    <row r="17" spans="1:5" ht="15" customHeight="1">
      <c r="A17" s="2"/>
      <c r="C17" s="4"/>
      <c r="D17" s="45"/>
      <c r="E17" s="45"/>
    </row>
    <row r="18" spans="1:5" ht="15" customHeight="1">
      <c r="A18" s="23" t="s">
        <v>70</v>
      </c>
      <c r="B18" t="s">
        <v>71</v>
      </c>
      <c r="C18" s="4"/>
      <c r="D18" s="45">
        <v>0</v>
      </c>
      <c r="E18" s="45">
        <v>0</v>
      </c>
    </row>
    <row r="19" spans="1:5" ht="7.5" customHeight="1">
      <c r="A19" s="3"/>
      <c r="B19" s="29"/>
      <c r="C19" s="6"/>
      <c r="D19" s="46"/>
      <c r="E19" s="46"/>
    </row>
    <row r="20" spans="1:5" ht="15" customHeight="1">
      <c r="A20" s="2"/>
      <c r="C20" s="4"/>
      <c r="D20" s="45"/>
      <c r="E20" s="45"/>
    </row>
    <row r="21" spans="1:5" ht="15" customHeight="1">
      <c r="A21" s="23" t="s">
        <v>72</v>
      </c>
      <c r="B21" t="s">
        <v>73</v>
      </c>
      <c r="C21" s="4"/>
      <c r="D21" s="45">
        <v>18501</v>
      </c>
      <c r="E21" s="45">
        <v>18501</v>
      </c>
    </row>
    <row r="22" spans="1:5" ht="7.5" customHeight="1">
      <c r="A22" s="3"/>
      <c r="B22" s="29"/>
      <c r="C22" s="6"/>
      <c r="D22" s="46"/>
      <c r="E22" s="46"/>
    </row>
    <row r="23" spans="1:5" ht="15" customHeight="1">
      <c r="A23" s="2"/>
      <c r="C23" s="4"/>
      <c r="D23" s="45"/>
      <c r="E23" s="45"/>
    </row>
    <row r="24" spans="1:5" ht="15" customHeight="1">
      <c r="A24" s="23" t="s">
        <v>74</v>
      </c>
      <c r="B24" t="s">
        <v>75</v>
      </c>
      <c r="C24" s="4"/>
      <c r="D24" s="45"/>
      <c r="E24" s="45"/>
    </row>
    <row r="25" spans="1:5" ht="15" customHeight="1">
      <c r="A25" s="2"/>
      <c r="C25" s="43" t="s">
        <v>76</v>
      </c>
      <c r="D25" s="45">
        <v>2961</v>
      </c>
      <c r="E25" s="45">
        <v>2612</v>
      </c>
    </row>
    <row r="26" spans="1:5" ht="15" customHeight="1">
      <c r="A26" s="2"/>
      <c r="C26" s="43" t="s">
        <v>77</v>
      </c>
      <c r="D26" s="45">
        <v>4434</v>
      </c>
      <c r="E26" s="45">
        <v>3810</v>
      </c>
    </row>
    <row r="27" spans="1:5" ht="15" customHeight="1">
      <c r="A27" s="2"/>
      <c r="C27" s="43" t="s">
        <v>104</v>
      </c>
      <c r="D27" s="45">
        <v>1064</v>
      </c>
      <c r="E27" s="45">
        <v>3584</v>
      </c>
    </row>
    <row r="28" spans="1:5" ht="15" customHeight="1">
      <c r="A28" s="2"/>
      <c r="C28" s="43" t="s">
        <v>106</v>
      </c>
      <c r="D28" s="45">
        <f>1464+475</f>
        <v>1939</v>
      </c>
      <c r="E28" s="50">
        <v>752</v>
      </c>
    </row>
    <row r="29" spans="1:5" ht="15" customHeight="1">
      <c r="A29" s="2"/>
      <c r="C29" s="43" t="s">
        <v>107</v>
      </c>
      <c r="D29" s="45">
        <f>191+106</f>
        <v>297</v>
      </c>
      <c r="E29" s="45">
        <f>318+103+1</f>
        <v>422</v>
      </c>
    </row>
    <row r="30" spans="1:5" ht="15" customHeight="1">
      <c r="A30" s="2"/>
      <c r="C30" s="55"/>
      <c r="D30" s="45"/>
      <c r="E30" s="45"/>
    </row>
    <row r="31" spans="1:5" ht="7.5" customHeight="1">
      <c r="A31" s="3"/>
      <c r="B31" s="29"/>
      <c r="C31" s="6"/>
      <c r="D31" s="46"/>
      <c r="E31" s="46"/>
    </row>
    <row r="32" spans="1:5" ht="15" customHeight="1">
      <c r="A32" s="2"/>
      <c r="C32" s="4"/>
      <c r="D32" s="45"/>
      <c r="E32" s="45"/>
    </row>
    <row r="33" spans="1:5" ht="15" customHeight="1">
      <c r="A33" s="23" t="s">
        <v>78</v>
      </c>
      <c r="B33" t="s">
        <v>79</v>
      </c>
      <c r="C33" s="4"/>
      <c r="D33" s="45"/>
      <c r="E33" s="45"/>
    </row>
    <row r="34" spans="1:5" ht="15" customHeight="1">
      <c r="A34" s="2"/>
      <c r="C34" s="43" t="s">
        <v>80</v>
      </c>
      <c r="D34" s="45">
        <v>1229</v>
      </c>
      <c r="E34" s="45">
        <v>531</v>
      </c>
    </row>
    <row r="35" spans="1:5" ht="15" customHeight="1">
      <c r="A35" s="2"/>
      <c r="C35" s="43" t="s">
        <v>81</v>
      </c>
      <c r="D35" s="45">
        <v>29</v>
      </c>
      <c r="E35" s="45">
        <v>29</v>
      </c>
    </row>
    <row r="36" spans="1:5" ht="15" customHeight="1">
      <c r="A36" s="2"/>
      <c r="C36" s="43" t="s">
        <v>108</v>
      </c>
      <c r="D36" s="50">
        <f>1280+475</f>
        <v>1755</v>
      </c>
      <c r="E36" s="45">
        <v>3018</v>
      </c>
    </row>
    <row r="37" spans="1:5" ht="15" customHeight="1">
      <c r="A37" s="2"/>
      <c r="C37" s="43" t="s">
        <v>100</v>
      </c>
      <c r="D37" s="45">
        <v>150</v>
      </c>
      <c r="E37" s="45">
        <v>150</v>
      </c>
    </row>
    <row r="38" spans="1:5" ht="15" customHeight="1">
      <c r="A38" s="2"/>
      <c r="C38" s="43" t="s">
        <v>105</v>
      </c>
      <c r="D38" s="45">
        <v>31</v>
      </c>
      <c r="E38" s="45">
        <v>0</v>
      </c>
    </row>
    <row r="39" spans="1:5" ht="15" customHeight="1">
      <c r="A39" s="2"/>
      <c r="C39" s="55"/>
      <c r="D39" s="45"/>
      <c r="E39" s="45"/>
    </row>
    <row r="40" spans="1:5" ht="7.5" customHeight="1">
      <c r="A40" s="3"/>
      <c r="B40" s="29"/>
      <c r="C40" s="6"/>
      <c r="D40" s="46"/>
      <c r="E40" s="46"/>
    </row>
    <row r="41" spans="1:5" ht="15" customHeight="1">
      <c r="A41" s="2"/>
      <c r="C41" s="4"/>
      <c r="D41" s="45"/>
      <c r="E41" s="45"/>
    </row>
    <row r="42" spans="1:6" ht="15" customHeight="1">
      <c r="A42" s="23" t="s">
        <v>82</v>
      </c>
      <c r="B42" t="s">
        <v>96</v>
      </c>
      <c r="C42" s="4"/>
      <c r="D42" s="45">
        <f>SUM(D25:D30)-SUM(D34:D39)</f>
        <v>7501</v>
      </c>
      <c r="E42" s="45">
        <v>7452</v>
      </c>
      <c r="F42" s="49"/>
    </row>
    <row r="43" spans="1:5" ht="7.5" customHeight="1">
      <c r="A43" s="3"/>
      <c r="B43" s="29"/>
      <c r="C43" s="6"/>
      <c r="D43" s="46"/>
      <c r="E43" s="46"/>
    </row>
    <row r="44" spans="1:5" ht="15" customHeight="1">
      <c r="A44" s="2"/>
      <c r="C44" s="4"/>
      <c r="D44" s="45"/>
      <c r="E44" s="45"/>
    </row>
    <row r="45" spans="1:5" ht="15" customHeight="1">
      <c r="A45" s="23" t="s">
        <v>83</v>
      </c>
      <c r="B45" t="s">
        <v>84</v>
      </c>
      <c r="C45" s="4"/>
      <c r="D45" s="45">
        <v>24000</v>
      </c>
      <c r="E45" s="45">
        <v>24000</v>
      </c>
    </row>
    <row r="46" spans="1:5" ht="15" customHeight="1">
      <c r="A46" s="2"/>
      <c r="B46" t="s">
        <v>85</v>
      </c>
      <c r="C46" s="4"/>
      <c r="D46" s="45"/>
      <c r="E46" s="45"/>
    </row>
    <row r="47" spans="1:5" ht="15" customHeight="1">
      <c r="A47" s="2"/>
      <c r="C47" s="43" t="s">
        <v>86</v>
      </c>
      <c r="D47" s="45">
        <v>1771</v>
      </c>
      <c r="E47" s="45">
        <v>1771</v>
      </c>
    </row>
    <row r="48" spans="1:5" ht="15" customHeight="1">
      <c r="A48" s="2"/>
      <c r="C48" s="43" t="s">
        <v>124</v>
      </c>
      <c r="D48" s="45">
        <v>0</v>
      </c>
      <c r="E48" s="45">
        <v>0</v>
      </c>
    </row>
    <row r="49" spans="1:5" ht="15" customHeight="1">
      <c r="A49" s="2"/>
      <c r="C49" s="43" t="s">
        <v>125</v>
      </c>
      <c r="D49" s="45">
        <v>0</v>
      </c>
      <c r="E49" s="45">
        <v>0</v>
      </c>
    </row>
    <row r="50" spans="1:5" ht="15" customHeight="1">
      <c r="A50" s="2"/>
      <c r="C50" s="43" t="s">
        <v>126</v>
      </c>
      <c r="D50" s="45">
        <v>0</v>
      </c>
      <c r="E50" s="45">
        <v>0</v>
      </c>
    </row>
    <row r="51" spans="1:5" ht="15" customHeight="1">
      <c r="A51" s="2"/>
      <c r="C51" s="43" t="s">
        <v>87</v>
      </c>
      <c r="D51" s="45">
        <v>525</v>
      </c>
      <c r="E51" s="45">
        <v>443</v>
      </c>
    </row>
    <row r="52" spans="1:5" ht="15" customHeight="1">
      <c r="A52" s="2"/>
      <c r="C52" s="43" t="s">
        <v>105</v>
      </c>
      <c r="D52" s="45">
        <v>0</v>
      </c>
      <c r="E52" s="45">
        <v>0</v>
      </c>
    </row>
    <row r="53" spans="1:5" ht="7.5" customHeight="1">
      <c r="A53" s="3"/>
      <c r="B53" s="29"/>
      <c r="C53" s="6"/>
      <c r="D53" s="46"/>
      <c r="E53" s="46"/>
    </row>
    <row r="54" spans="1:5" ht="15" customHeight="1">
      <c r="A54" s="2"/>
      <c r="C54" s="4"/>
      <c r="D54" s="45"/>
      <c r="E54" s="45"/>
    </row>
    <row r="55" spans="1:5" ht="15" customHeight="1">
      <c r="A55" s="23" t="s">
        <v>88</v>
      </c>
      <c r="B55" t="s">
        <v>89</v>
      </c>
      <c r="C55" s="4"/>
      <c r="D55" s="45">
        <v>0</v>
      </c>
      <c r="E55" s="45">
        <v>0</v>
      </c>
    </row>
    <row r="56" spans="1:5" ht="7.5" customHeight="1">
      <c r="A56" s="3"/>
      <c r="B56" s="29"/>
      <c r="C56" s="6"/>
      <c r="D56" s="46"/>
      <c r="E56" s="46"/>
    </row>
    <row r="57" spans="1:5" ht="15" customHeight="1">
      <c r="A57" s="2"/>
      <c r="C57" s="4"/>
      <c r="D57" s="45"/>
      <c r="E57" s="45"/>
    </row>
    <row r="58" spans="1:5" ht="15" customHeight="1">
      <c r="A58" s="23" t="s">
        <v>90</v>
      </c>
      <c r="B58" t="s">
        <v>91</v>
      </c>
      <c r="C58" s="4"/>
      <c r="D58" s="45">
        <v>439</v>
      </c>
      <c r="E58" s="45">
        <v>420</v>
      </c>
    </row>
    <row r="59" spans="1:5" ht="7.5" customHeight="1">
      <c r="A59" s="3"/>
      <c r="B59" s="29"/>
      <c r="C59" s="6"/>
      <c r="D59" s="46"/>
      <c r="E59" s="46"/>
    </row>
    <row r="60" spans="1:5" ht="15" customHeight="1">
      <c r="A60" s="2"/>
      <c r="C60" s="4"/>
      <c r="D60" s="45"/>
      <c r="E60" s="45"/>
    </row>
    <row r="61" spans="1:5" ht="15" customHeight="1">
      <c r="A61" s="23" t="s">
        <v>92</v>
      </c>
      <c r="B61" t="s">
        <v>93</v>
      </c>
      <c r="C61" s="4"/>
      <c r="D61" s="45">
        <v>0</v>
      </c>
      <c r="E61" s="45">
        <v>0</v>
      </c>
    </row>
    <row r="62" spans="1:5" ht="7.5" customHeight="1">
      <c r="A62" s="3"/>
      <c r="B62" s="29"/>
      <c r="C62" s="6"/>
      <c r="D62" s="46"/>
      <c r="E62" s="46"/>
    </row>
    <row r="63" spans="1:5" ht="15" customHeight="1">
      <c r="A63" s="2"/>
      <c r="C63" s="4"/>
      <c r="D63" s="45"/>
      <c r="E63" s="45"/>
    </row>
    <row r="64" spans="1:5" ht="15" customHeight="1">
      <c r="A64" s="23" t="s">
        <v>94</v>
      </c>
      <c r="B64" t="s">
        <v>174</v>
      </c>
      <c r="C64" s="4"/>
      <c r="D64" s="47">
        <v>0.08</v>
      </c>
      <c r="E64" s="47">
        <v>0.08</v>
      </c>
    </row>
    <row r="65" spans="1:5" ht="7.5" customHeight="1">
      <c r="A65" s="3"/>
      <c r="B65" s="5"/>
      <c r="C65" s="6"/>
      <c r="D65" s="46"/>
      <c r="E65" s="46"/>
    </row>
    <row r="67" ht="15" customHeight="1">
      <c r="D67" s="49"/>
    </row>
    <row r="68" ht="15" customHeight="1">
      <c r="D68" s="49"/>
    </row>
  </sheetData>
  <mergeCells count="2">
    <mergeCell ref="A1:E1"/>
    <mergeCell ref="A2:E2"/>
  </mergeCells>
  <printOptions/>
  <pageMargins left="0.75" right="0.75" top="0.5" bottom="0.7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J99"/>
  <sheetViews>
    <sheetView workbookViewId="0" topLeftCell="A1">
      <selection activeCell="B13" sqref="B13"/>
    </sheetView>
  </sheetViews>
  <sheetFormatPr defaultColWidth="9.140625" defaultRowHeight="15" customHeight="1"/>
  <cols>
    <col min="1" max="1" width="4.7109375" style="0" customWidth="1"/>
    <col min="4" max="4" width="10.57421875" style="0" customWidth="1"/>
    <col min="5" max="5" width="10.7109375" style="0" customWidth="1"/>
    <col min="6" max="6" width="10.8515625" style="0" customWidth="1"/>
    <col min="7" max="7" width="10.7109375" style="0" customWidth="1"/>
  </cols>
  <sheetData>
    <row r="1" ht="15" customHeight="1">
      <c r="A1" s="48" t="s">
        <v>97</v>
      </c>
    </row>
    <row r="3" spans="1:2" ht="15" customHeight="1">
      <c r="A3" s="1" t="s">
        <v>66</v>
      </c>
      <c r="B3" s="21" t="s">
        <v>148</v>
      </c>
    </row>
    <row r="4" spans="2:10" ht="39" customHeight="1">
      <c r="B4" s="66" t="s">
        <v>198</v>
      </c>
      <c r="C4" s="66"/>
      <c r="D4" s="66"/>
      <c r="E4" s="66"/>
      <c r="F4" s="66"/>
      <c r="G4" s="66"/>
      <c r="H4" s="66"/>
      <c r="I4" s="66"/>
      <c r="J4" s="66"/>
    </row>
    <row r="5" spans="2:10" ht="7.5" customHeight="1">
      <c r="B5" s="52"/>
      <c r="C5" s="52"/>
      <c r="D5" s="52"/>
      <c r="E5" s="52"/>
      <c r="F5" s="52"/>
      <c r="G5" s="52"/>
      <c r="H5" s="52"/>
      <c r="I5" s="52"/>
      <c r="J5" s="52"/>
    </row>
    <row r="6" spans="2:10" ht="40.5" customHeight="1">
      <c r="B6" s="66" t="s">
        <v>173</v>
      </c>
      <c r="C6" s="66"/>
      <c r="D6" s="66"/>
      <c r="E6" s="66"/>
      <c r="F6" s="66"/>
      <c r="G6" s="66"/>
      <c r="H6" s="66"/>
      <c r="I6" s="66"/>
      <c r="J6" s="66"/>
    </row>
    <row r="7" spans="2:10" ht="15" customHeight="1">
      <c r="B7" s="53"/>
      <c r="C7" s="53"/>
      <c r="D7" s="53"/>
      <c r="E7" s="53"/>
      <c r="F7" s="53"/>
      <c r="G7" s="53"/>
      <c r="H7" s="53"/>
      <c r="I7" s="53"/>
      <c r="J7" s="53"/>
    </row>
    <row r="8" spans="1:2" ht="15" customHeight="1">
      <c r="A8" s="1" t="s">
        <v>98</v>
      </c>
      <c r="B8" s="21" t="s">
        <v>149</v>
      </c>
    </row>
    <row r="9" ht="15" customHeight="1">
      <c r="B9" t="s">
        <v>109</v>
      </c>
    </row>
    <row r="11" spans="1:2" ht="15" customHeight="1">
      <c r="A11" s="1" t="s">
        <v>99</v>
      </c>
      <c r="B11" s="21" t="s">
        <v>150</v>
      </c>
    </row>
    <row r="12" ht="15" customHeight="1">
      <c r="B12" t="s">
        <v>110</v>
      </c>
    </row>
    <row r="14" spans="1:2" ht="15" customHeight="1">
      <c r="A14" s="1" t="s">
        <v>72</v>
      </c>
      <c r="B14" s="21" t="s">
        <v>27</v>
      </c>
    </row>
    <row r="15" spans="2:10" ht="44.25" customHeight="1">
      <c r="B15" s="66" t="s">
        <v>211</v>
      </c>
      <c r="C15" s="66"/>
      <c r="D15" s="66"/>
      <c r="E15" s="66"/>
      <c r="F15" s="66"/>
      <c r="G15" s="66"/>
      <c r="H15" s="66"/>
      <c r="I15" s="66"/>
      <c r="J15" s="66"/>
    </row>
    <row r="17" spans="1:2" ht="15" customHeight="1">
      <c r="A17" s="1" t="s">
        <v>101</v>
      </c>
      <c r="B17" s="21" t="s">
        <v>151</v>
      </c>
    </row>
    <row r="18" ht="15" customHeight="1">
      <c r="B18" t="s">
        <v>138</v>
      </c>
    </row>
    <row r="20" spans="1:2" ht="15" customHeight="1">
      <c r="A20" s="1" t="s">
        <v>102</v>
      </c>
      <c r="B20" s="21" t="s">
        <v>152</v>
      </c>
    </row>
    <row r="21" spans="2:10" ht="21.75" customHeight="1">
      <c r="B21" s="66" t="s">
        <v>153</v>
      </c>
      <c r="C21" s="66"/>
      <c r="D21" s="66"/>
      <c r="E21" s="66"/>
      <c r="F21" s="66"/>
      <c r="G21" s="66"/>
      <c r="H21" s="66"/>
      <c r="I21" s="66"/>
      <c r="J21" s="66"/>
    </row>
    <row r="23" spans="1:2" ht="15" customHeight="1">
      <c r="A23" s="1" t="s">
        <v>103</v>
      </c>
      <c r="B23" s="21" t="s">
        <v>154</v>
      </c>
    </row>
    <row r="24" spans="2:10" ht="15" customHeight="1">
      <c r="B24" s="66" t="s">
        <v>137</v>
      </c>
      <c r="C24" s="66"/>
      <c r="D24" s="66"/>
      <c r="E24" s="66"/>
      <c r="F24" s="66"/>
      <c r="G24" s="66"/>
      <c r="H24" s="66"/>
      <c r="I24" s="66"/>
      <c r="J24" s="66"/>
    </row>
    <row r="26" spans="1:2" ht="15" customHeight="1">
      <c r="A26" s="1" t="s">
        <v>111</v>
      </c>
      <c r="B26" s="21" t="s">
        <v>155</v>
      </c>
    </row>
    <row r="27" spans="2:10" ht="31.5" customHeight="1">
      <c r="B27" s="66" t="s">
        <v>210</v>
      </c>
      <c r="C27" s="66"/>
      <c r="D27" s="66"/>
      <c r="E27" s="66"/>
      <c r="F27" s="66"/>
      <c r="G27" s="66"/>
      <c r="H27" s="66"/>
      <c r="I27" s="66"/>
      <c r="J27" s="66"/>
    </row>
    <row r="29" spans="1:2" ht="15" customHeight="1">
      <c r="A29" s="1" t="s">
        <v>127</v>
      </c>
      <c r="B29" s="21" t="s">
        <v>156</v>
      </c>
    </row>
    <row r="30" spans="2:10" ht="41.25" customHeight="1">
      <c r="B30" s="66" t="s">
        <v>202</v>
      </c>
      <c r="C30" s="66"/>
      <c r="D30" s="66"/>
      <c r="E30" s="66"/>
      <c r="F30" s="66"/>
      <c r="G30" s="66"/>
      <c r="H30" s="66"/>
      <c r="I30" s="66"/>
      <c r="J30" s="66"/>
    </row>
    <row r="31" spans="5:7" ht="15" customHeight="1">
      <c r="E31" s="58" t="s">
        <v>180</v>
      </c>
      <c r="F31" s="58" t="s">
        <v>182</v>
      </c>
      <c r="G31" s="58" t="s">
        <v>185</v>
      </c>
    </row>
    <row r="32" spans="5:7" ht="15" customHeight="1">
      <c r="E32" s="58" t="s">
        <v>181</v>
      </c>
      <c r="F32" s="58" t="s">
        <v>186</v>
      </c>
      <c r="G32" s="58" t="s">
        <v>181</v>
      </c>
    </row>
    <row r="33" spans="2:7" ht="15" customHeight="1">
      <c r="B33" s="21" t="s">
        <v>178</v>
      </c>
      <c r="E33" s="58" t="s">
        <v>8</v>
      </c>
      <c r="F33" s="58" t="s">
        <v>8</v>
      </c>
      <c r="G33" s="58" t="s">
        <v>8</v>
      </c>
    </row>
    <row r="34" spans="5:7" ht="15" customHeight="1">
      <c r="E34" s="51"/>
      <c r="F34" s="51"/>
      <c r="G34" s="51"/>
    </row>
    <row r="35" spans="2:7" ht="15" customHeight="1">
      <c r="B35" t="s">
        <v>179</v>
      </c>
      <c r="E35" s="51">
        <v>1500</v>
      </c>
      <c r="F35" s="51">
        <f>1501+29+25+46</f>
        <v>1601</v>
      </c>
      <c r="G35" s="51">
        <f>E35-F35</f>
        <v>-101</v>
      </c>
    </row>
    <row r="36" spans="2:7" ht="15" customHeight="1">
      <c r="B36" t="s">
        <v>183</v>
      </c>
      <c r="E36" s="51">
        <v>5950</v>
      </c>
      <c r="F36" s="51">
        <f>750+100+2500</f>
        <v>3350</v>
      </c>
      <c r="G36" s="51">
        <f>E36-F36</f>
        <v>2600</v>
      </c>
    </row>
    <row r="37" spans="2:7" ht="15" customHeight="1">
      <c r="B37" t="s">
        <v>184</v>
      </c>
      <c r="E37" s="51">
        <v>1350</v>
      </c>
      <c r="F37" s="51">
        <v>1529</v>
      </c>
      <c r="G37" s="51">
        <f>E37-F37</f>
        <v>-179</v>
      </c>
    </row>
    <row r="39" spans="5:7" ht="15" customHeight="1" thickBot="1">
      <c r="E39" s="59">
        <f>SUM(E35:E38)</f>
        <v>8800</v>
      </c>
      <c r="F39" s="59">
        <f>SUM(F35:F38)</f>
        <v>6480</v>
      </c>
      <c r="G39" s="59">
        <f>SUM(G35:G38)</f>
        <v>2320</v>
      </c>
    </row>
    <row r="40" spans="5:7" ht="15" customHeight="1">
      <c r="E40" s="49"/>
      <c r="F40" s="49"/>
      <c r="G40" s="49"/>
    </row>
    <row r="41" spans="2:10" ht="27" customHeight="1">
      <c r="B41" s="66" t="s">
        <v>203</v>
      </c>
      <c r="C41" s="66"/>
      <c r="D41" s="66"/>
      <c r="E41" s="66"/>
      <c r="F41" s="66"/>
      <c r="G41" s="66"/>
      <c r="H41" s="66"/>
      <c r="I41" s="66"/>
      <c r="J41" s="66"/>
    </row>
    <row r="43" spans="1:2" ht="15" customHeight="1">
      <c r="A43" s="1" t="s">
        <v>128</v>
      </c>
      <c r="B43" s="21" t="s">
        <v>157</v>
      </c>
    </row>
    <row r="44" ht="15" customHeight="1">
      <c r="B44" t="s">
        <v>136</v>
      </c>
    </row>
    <row r="46" spans="1:2" ht="15" customHeight="1">
      <c r="A46" s="1" t="s">
        <v>129</v>
      </c>
      <c r="B46" s="21" t="s">
        <v>158</v>
      </c>
    </row>
    <row r="47" spans="2:10" ht="33.75" customHeight="1">
      <c r="B47" s="66" t="s">
        <v>204</v>
      </c>
      <c r="C47" s="66"/>
      <c r="D47" s="66"/>
      <c r="E47" s="66"/>
      <c r="F47" s="66"/>
      <c r="G47" s="66"/>
      <c r="H47" s="66"/>
      <c r="I47" s="66"/>
      <c r="J47" s="66"/>
    </row>
    <row r="49" spans="1:2" ht="15" customHeight="1">
      <c r="A49" s="1" t="s">
        <v>134</v>
      </c>
      <c r="B49" s="21" t="s">
        <v>159</v>
      </c>
    </row>
    <row r="50" ht="15" customHeight="1">
      <c r="B50" t="s">
        <v>205</v>
      </c>
    </row>
    <row r="51" spans="4:5" ht="15" customHeight="1">
      <c r="D51" s="58" t="s">
        <v>133</v>
      </c>
      <c r="E51" s="58" t="s">
        <v>132</v>
      </c>
    </row>
    <row r="52" spans="4:5" ht="15" customHeight="1">
      <c r="D52" s="58" t="s">
        <v>135</v>
      </c>
      <c r="E52" s="58" t="s">
        <v>135</v>
      </c>
    </row>
    <row r="53" spans="2:5" ht="15" customHeight="1">
      <c r="B53" t="s">
        <v>130</v>
      </c>
      <c r="D53" s="51">
        <v>475</v>
      </c>
      <c r="E53" s="51">
        <v>439</v>
      </c>
    </row>
    <row r="54" spans="2:5" ht="15" customHeight="1">
      <c r="B54" t="s">
        <v>131</v>
      </c>
      <c r="D54" s="51">
        <v>1280</v>
      </c>
      <c r="E54" s="54">
        <v>0</v>
      </c>
    </row>
    <row r="55" spans="4:5" ht="15" customHeight="1">
      <c r="D55" s="51"/>
      <c r="E55" s="54"/>
    </row>
    <row r="56" spans="2:5" ht="15" customHeight="1" thickBot="1">
      <c r="B56" t="s">
        <v>175</v>
      </c>
      <c r="D56" s="56">
        <f>SUM(D53:D55)</f>
        <v>1755</v>
      </c>
      <c r="E56" s="56">
        <f>SUM(E53:E55)</f>
        <v>439</v>
      </c>
    </row>
    <row r="58" spans="1:2" ht="15" customHeight="1">
      <c r="A58" s="1" t="s">
        <v>139</v>
      </c>
      <c r="B58" s="21" t="s">
        <v>160</v>
      </c>
    </row>
    <row r="59" ht="15" customHeight="1">
      <c r="B59" t="s">
        <v>140</v>
      </c>
    </row>
    <row r="61" spans="1:2" ht="15" customHeight="1">
      <c r="A61" s="1" t="s">
        <v>142</v>
      </c>
      <c r="B61" s="21" t="s">
        <v>161</v>
      </c>
    </row>
    <row r="62" ht="15" customHeight="1">
      <c r="B62" t="s">
        <v>143</v>
      </c>
    </row>
    <row r="64" spans="1:2" ht="15" customHeight="1">
      <c r="A64" s="1" t="s">
        <v>144</v>
      </c>
      <c r="B64" s="21" t="s">
        <v>162</v>
      </c>
    </row>
    <row r="65" ht="15" customHeight="1">
      <c r="B65" t="s">
        <v>145</v>
      </c>
    </row>
    <row r="67" spans="1:2" ht="15" customHeight="1">
      <c r="A67" s="1" t="s">
        <v>146</v>
      </c>
      <c r="B67" s="21" t="s">
        <v>163</v>
      </c>
    </row>
    <row r="68" ht="15" customHeight="1">
      <c r="B68" t="s">
        <v>206</v>
      </c>
    </row>
    <row r="70" spans="1:2" ht="15" customHeight="1">
      <c r="A70" s="1" t="s">
        <v>147</v>
      </c>
      <c r="B70" s="21" t="s">
        <v>164</v>
      </c>
    </row>
    <row r="71" spans="2:10" ht="42" customHeight="1">
      <c r="B71" s="66" t="s">
        <v>207</v>
      </c>
      <c r="C71" s="66"/>
      <c r="D71" s="66"/>
      <c r="E71" s="66"/>
      <c r="F71" s="66"/>
      <c r="G71" s="66"/>
      <c r="H71" s="66"/>
      <c r="I71" s="66"/>
      <c r="J71" s="66"/>
    </row>
    <row r="72" ht="10.5" customHeight="1"/>
    <row r="73" spans="2:10" ht="30.75" customHeight="1">
      <c r="B73" s="66" t="s">
        <v>208</v>
      </c>
      <c r="C73" s="66"/>
      <c r="D73" s="66"/>
      <c r="E73" s="66"/>
      <c r="F73" s="66"/>
      <c r="G73" s="66"/>
      <c r="H73" s="66"/>
      <c r="I73" s="66"/>
      <c r="J73" s="66"/>
    </row>
    <row r="75" spans="1:2" ht="15" customHeight="1">
      <c r="A75" s="1" t="s">
        <v>165</v>
      </c>
      <c r="B75" s="21" t="s">
        <v>166</v>
      </c>
    </row>
    <row r="76" spans="2:10" ht="15" customHeight="1">
      <c r="B76" s="66" t="s">
        <v>209</v>
      </c>
      <c r="C76" s="66"/>
      <c r="D76" s="66"/>
      <c r="E76" s="66"/>
      <c r="F76" s="66"/>
      <c r="G76" s="66"/>
      <c r="H76" s="66"/>
      <c r="I76" s="66"/>
      <c r="J76" s="66"/>
    </row>
    <row r="78" spans="1:2" ht="15" customHeight="1">
      <c r="A78" s="1" t="s">
        <v>167</v>
      </c>
      <c r="B78" s="21" t="s">
        <v>189</v>
      </c>
    </row>
    <row r="79" spans="2:10" ht="31.5" customHeight="1">
      <c r="B79" s="66" t="s">
        <v>190</v>
      </c>
      <c r="C79" s="66"/>
      <c r="D79" s="66"/>
      <c r="E79" s="66"/>
      <c r="F79" s="66"/>
      <c r="G79" s="66"/>
      <c r="H79" s="66"/>
      <c r="I79" s="66"/>
      <c r="J79" s="66"/>
    </row>
    <row r="81" spans="1:2" ht="15" customHeight="1">
      <c r="A81" s="1" t="s">
        <v>168</v>
      </c>
      <c r="B81" s="21" t="s">
        <v>169</v>
      </c>
    </row>
    <row r="82" ht="15" customHeight="1">
      <c r="B82" t="s">
        <v>170</v>
      </c>
    </row>
    <row r="84" spans="1:2" ht="15" customHeight="1">
      <c r="A84" s="1" t="s">
        <v>171</v>
      </c>
      <c r="B84" s="21" t="s">
        <v>172</v>
      </c>
    </row>
    <row r="85" ht="15" customHeight="1">
      <c r="B85" t="s">
        <v>191</v>
      </c>
    </row>
    <row r="89" ht="15" customHeight="1">
      <c r="B89" s="21" t="s">
        <v>177</v>
      </c>
    </row>
    <row r="95" ht="15" customHeight="1">
      <c r="B95" s="21" t="s">
        <v>192</v>
      </c>
    </row>
    <row r="96" ht="15" customHeight="1">
      <c r="B96" s="21" t="s">
        <v>193</v>
      </c>
    </row>
    <row r="97" ht="15" customHeight="1">
      <c r="B97" s="21" t="s">
        <v>187</v>
      </c>
    </row>
    <row r="98" ht="9" customHeight="1"/>
    <row r="99" ht="15" customHeight="1">
      <c r="B99" s="21" t="s">
        <v>188</v>
      </c>
    </row>
  </sheetData>
  <mergeCells count="13">
    <mergeCell ref="B4:J4"/>
    <mergeCell ref="B15:J15"/>
    <mergeCell ref="B27:J27"/>
    <mergeCell ref="B24:J24"/>
    <mergeCell ref="B21:J21"/>
    <mergeCell ref="B73:J73"/>
    <mergeCell ref="B79:J79"/>
    <mergeCell ref="B76:J76"/>
    <mergeCell ref="B6:J6"/>
    <mergeCell ref="B47:J47"/>
    <mergeCell ref="B30:J30"/>
    <mergeCell ref="B41:J41"/>
    <mergeCell ref="B71:J71"/>
  </mergeCells>
  <printOptions/>
  <pageMargins left="0.75" right="0.75" top="0.5" bottom="0.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Palette Multimedia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Palette Multimedia Bhd</dc:creator>
  <cp:keywords/>
  <dc:description/>
  <cp:lastModifiedBy>K &amp; N Kenanga Bhd K &amp; N Kenan</cp:lastModifiedBy>
  <cp:lastPrinted>2002-02-28T03:49:42Z</cp:lastPrinted>
  <dcterms:created xsi:type="dcterms:W3CDTF">2001-09-05T06:57:40Z</dcterms:created>
  <dcterms:modified xsi:type="dcterms:W3CDTF">2002-05-30T07:33:28Z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